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8_{767C7E6E-964D-4EBB-AF02-D62E4E2C4108}" xr6:coauthVersionLast="46" xr6:coauthVersionMax="46" xr10:uidLastSave="{00000000-0000-0000-0000-000000000000}"/>
  <bookViews>
    <workbookView xWindow="1368" yWindow="1380" windowWidth="20100" windowHeight="9696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26" i="1" l="1"/>
  <c r="E52" i="1"/>
  <c r="E37" i="1"/>
  <c r="J69" i="1"/>
  <c r="J52" i="1"/>
  <c r="J36" i="1"/>
  <c r="E45" i="1"/>
  <c r="E61" i="1"/>
  <c r="J25" i="1"/>
  <c r="J59" i="1"/>
  <c r="J45" i="1"/>
  <c r="E72" i="1"/>
</calcChain>
</file>

<file path=xl/sharedStrings.xml><?xml version="1.0" encoding="utf-8"?>
<sst xmlns="http://schemas.openxmlformats.org/spreadsheetml/2006/main" count="171" uniqueCount="98">
  <si>
    <t>Income 1</t>
  </si>
  <si>
    <t>Extra income</t>
  </si>
  <si>
    <t>Total monthly income</t>
  </si>
  <si>
    <t>Difference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</si>
  <si>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</si>
  <si>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</si>
  <si>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</si>
  <si>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</si>
  <si>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</si>
  <si>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</si>
  <si>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</si>
  <si>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</si>
  <si>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</si>
  <si>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</si>
  <si>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</si>
  <si>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</si>
  <si>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</si>
  <si>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</si>
  <si>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</si>
  <si>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</si>
  <si>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</si>
  <si>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</si>
  <si>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</si>
  <si>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</si>
  <si>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</si>
  <si>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</si>
  <si>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</si>
  <si>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</si>
  <si>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</si>
  <si>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Federal</t>
  </si>
  <si>
    <t>State</t>
  </si>
  <si>
    <t>Home</t>
  </si>
  <si>
    <t>Local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</si>
  <si>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</si>
  <si>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</si>
  <si>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</si>
  <si>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</si>
  <si>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</si>
  <si>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</si>
  <si>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</si>
  <si>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</si>
  <si>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</si>
  <si>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</si>
  <si>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</si>
  <si>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</si>
  <si>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</si>
  <si>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</si>
  <si>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</si>
  <si>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</si>
  <si>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</si>
  <si>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Hair/nails</t>
  </si>
  <si>
    <t>Clothing</t>
  </si>
  <si>
    <t>Dry cleaning</t>
  </si>
  <si>
    <t>Health club</t>
  </si>
  <si>
    <t>Organization dues or fees</t>
  </si>
  <si>
    <t>Subtotal</t>
  </si>
  <si>
    <t>Use this Personal Monthly Budget worksheet to track your Projected and Actual Monthly Income and Projected and Actual Cost.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</si>
  <si>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</si>
  <si>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</si>
  <si>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</si>
  <si>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</si>
  <si>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Projected Monthly Income</t>
  </si>
  <si>
    <t>Actual Monthly Income</t>
  </si>
  <si>
    <t>Title of this worksheet is in cell at right. Next instruction is in cell A5.</t>
  </si>
  <si>
    <t>Total Projected Cost</t>
  </si>
  <si>
    <t>Total Actual Cost</t>
  </si>
  <si>
    <t>Total Difference</t>
  </si>
  <si>
    <t>Actual Monthly Income label is in cell at right. Enter Income 1 in cell C10 and Extra Income in C11 to calculate Total monthly income in C12. Next instruction is in cell A14.</t>
  </si>
  <si>
    <t>Enter details in Housing table starting in cell at right and in Entertainment table starting in cell G14. Next instruction is in cell A27.</t>
  </si>
  <si>
    <t>Enter details in Transportation table starting in cell at right and in Loans table starting in cell G26. Next instruction is in cell A37.</t>
  </si>
  <si>
    <t>Enter details in Food table starting in cell at right and in Savings table starting in cell G42. Next instruction is in cell A50.</t>
  </si>
  <si>
    <t>Enter details in Pets table starting in cell at right and in Gifts table starting in cell G48. Next instruction is in cell A58.</t>
  </si>
  <si>
    <t>Enter details in Personal Care table starting in cell at right and in Legal table starting in cell G54. Next instruction is in cell A61.</t>
  </si>
  <si>
    <t>Total Projected Cost is auto calculated in cell J61, Total Actual Cost in J63, and Total Difference in J65.</t>
  </si>
  <si>
    <t>Projected Monthly Income label is in cell at right. Enter Income 1 in cell C5 and Extra Income in C6 to calculate Total monthly income in C7. Next instruction is in cell A7.</t>
  </si>
  <si>
    <t>Projected Balance is auto calculated in cell H4, Actual Balance in H6, and Difference in H8. Next instruction is in cell A9.</t>
  </si>
  <si>
    <t>Enter details in Insurance table starting in cell at right and in Taxes table starting in cell G35. Next instruction is in cell A44.</t>
  </si>
  <si>
    <t>Housing</t>
  </si>
  <si>
    <t>Entertainment</t>
  </si>
  <si>
    <t>Projected
Cost</t>
  </si>
  <si>
    <t>Actual 
Cost</t>
  </si>
  <si>
    <t>Projected 
Cost</t>
  </si>
  <si>
    <t>0</t>
  </si>
  <si>
    <t>Transportation</t>
  </si>
  <si>
    <t>Loans</t>
  </si>
  <si>
    <t>Taxes</t>
  </si>
  <si>
    <t>Pets</t>
  </si>
  <si>
    <t>Savings or Investments</t>
  </si>
  <si>
    <t>Gifts and Donations</t>
  </si>
  <si>
    <t>Legal</t>
  </si>
  <si>
    <t>Personal Care</t>
  </si>
  <si>
    <t>Personal Monthly Budget</t>
  </si>
  <si>
    <t>• Enter expenses incurred on various categories in respective tables.</t>
  </si>
  <si>
    <t>• Projected Balance, Actual Balance, and Difference are auto calculated.</t>
  </si>
  <si>
    <r>
      <t xml:space="preserve">Projected Balance
</t>
    </r>
    <r>
      <rPr>
        <sz val="14"/>
        <color theme="1" tint="0.24994659260841701"/>
        <rFont val="Montserrat Regular"/>
      </rPr>
      <t>(Projected income minus expenses)</t>
    </r>
  </si>
  <si>
    <r>
      <t xml:space="preserve">Actual Balance
</t>
    </r>
    <r>
      <rPr>
        <sz val="14"/>
        <color theme="1" tint="0.24994659260841701"/>
        <rFont val="Montserrat Regular"/>
      </rPr>
      <t>(Actual income minus expenses)</t>
    </r>
  </si>
  <si>
    <r>
      <t xml:space="preserve">Difference
</t>
    </r>
    <r>
      <rPr>
        <sz val="14"/>
        <color theme="1" tint="0.24994659260841701"/>
        <rFont val="Montserrat Regular"/>
      </rPr>
      <t>(Actual minus projected)</t>
    </r>
  </si>
  <si>
    <t xml:space="preserve">  About this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</si>
</sst>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1">
    <font>
      <sz val="10"/>
      <color theme="1" tint="0.2499465926084170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4" tint="-0.499984740745262"/>
      <name val="Calibri"/>
      <family val="2"/>
      <scheme val="minor"/>
    </font>
    <font>
      <b/>
      <sz val="40"/>
      <color theme="8"/>
      <name val="Montserrat Regular"/>
    </font>
    <font>
      <sz val="11"/>
      <color theme="0"/>
      <name val="Montserrat Regular"/>
    </font>
    <font>
      <sz val="11"/>
      <color theme="1"/>
      <name val="Montserrat Regular"/>
    </font>
    <font>
      <sz val="22"/>
      <color theme="3" tint="0.24994659260841701"/>
      <name val="Montserrat Regular"/>
    </font>
    <font>
      <sz val="10"/>
      <color theme="0"/>
      <name val="Montserrat Regular"/>
    </font>
    <font>
      <sz val="10"/>
      <color theme="1" tint="0.24994659260841701"/>
      <name val="Montserrat Regular"/>
    </font>
    <font>
      <b/>
      <sz val="14"/>
      <color theme="1" tint="0.24994659260841701"/>
      <name val="Montserrat Regular"/>
    </font>
    <font>
      <sz val="14"/>
      <color theme="1" tint="0.24994659260841701"/>
      <name val="Montserrat Regular"/>
    </font>
    <font>
      <sz val="12"/>
      <color theme="1" tint="0.34998626667073579"/>
      <name val="Montserrat Regular"/>
    </font>
    <font>
      <b/>
      <sz val="14"/>
      <color theme="1" tint="0.34998626667073579"/>
      <name val="Montserrat Regular"/>
    </font>
    <font>
      <b/>
      <sz val="12"/>
      <color theme="1" tint="0.34998626667073579"/>
      <name val="Montserrat Regular"/>
    </font>
    <font>
      <b/>
      <sz val="10"/>
      <color theme="1" tint="0.24994659260841701"/>
      <name val="Montserrat Regular"/>
    </font>
    <font>
      <sz val="12"/>
      <name val="Montserrat Regular"/>
    </font>
    <font>
      <b/>
      <sz val="12"/>
      <name val="Montserrat Regular"/>
    </font>
    <font>
      <b/>
      <sz val="20"/>
      <color theme="1" tint="0.34998626667073579"/>
      <name val="Montserrat Regular"/>
    </font>
    <font>
      <sz val="12"/>
      <color theme="0"/>
      <name val="Montserrat Regular"/>
    </font>
    <font>
      <sz val="12"/>
      <color theme="1" tint="0.24994659260841701"/>
      <name val="Montserrat Regular"/>
    </font>
    <font>
      <b/>
      <sz val="14"/>
      <color theme="0"/>
      <name val="Montserrat Regular"/>
    </font>
    <font>
      <sz val="12"/>
      <color theme="1"/>
      <name val="Montserrat Regular"/>
    </font>
    <font>
      <b/>
      <sz val="14"/>
      <color theme="8"/>
      <name val="Montserrat Regular"/>
    </font>
    <font>
      <b/>
      <sz val="20"/>
      <color theme="0"/>
      <name val="Montserrat Regular"/>
    </font>
    <font>
      <b/>
      <sz val="12"/>
      <color theme="1" tint="0.24994659260841701"/>
      <name val="Montserrat Regular"/>
    </font>
    <font>
      <b/>
      <sz val="36"/>
      <color theme="0"/>
      <name val="Montserrat Regular"/>
    </font>
    <font>
      <b/>
      <sz val="16"/>
      <color theme="0"/>
      <name val="Montserrat Regular"/>
    </font>
    <font>
      <sz val="14"/>
      <color theme="0"/>
      <name val="Montserrat Regular"/>
    </font>
    <font>
      <b/>
      <sz val="28"/>
      <color theme="0"/>
      <name val="Montserrat Regula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12569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87640003662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3" fillId="0" borderId="1" applyNumberFormat="0" applyFill="0" applyAlignment="0" applyProtection="0"/>
    <xf numFmtId="0" fontId="1" fillId="0" borderId="2" applyNumberFormat="0" applyFill="0" applyBorder="0" applyAlignment="0" applyProtection="0"/>
    <xf numFmtId="0" fontId="2" fillId="0" borderId="3" applyNumberFormat="0" applyFill="0" applyBorder="0" applyAlignment="0" applyProtection="0"/>
    <xf numFmtId="165" fontId="4" fillId="0" borderId="0" applyFont="0" applyFill="0" applyBorder="0" applyAlignment="0" applyProtection="0"/>
    <xf numFmtId="14" fontId="4" fillId="0" borderId="0" applyFont="0" applyFill="0" applyBorder="0" applyAlignment="0" applyProtection="0"/>
  </cellStyleXfs>
  <cellXfs count="116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0" fillId="0" borderId="0" xfId="2" applyFont="1" applyBorder="1" applyAlignment="1">
      <alignment vertical="center" wrapText="1"/>
    </xf>
    <xf numFmtId="0" fontId="13" fillId="2" borderId="19" xfId="2" applyFont="1" applyFill="1" applyBorder="1" applyAlignment="1">
      <alignment horizontal="left" vertical="center" indent="1"/>
    </xf>
    <xf numFmtId="8" fontId="13" fillId="2" borderId="20" xfId="0" applyNumberFormat="1" applyFont="1" applyFill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3" fillId="2" borderId="14" xfId="2" applyFont="1" applyFill="1" applyBorder="1" applyAlignment="1">
      <alignment horizontal="left" vertical="center" indent="1"/>
    </xf>
    <xf numFmtId="8" fontId="13" fillId="2" borderId="15" xfId="0" applyNumberFormat="1" applyFont="1" applyFill="1" applyBorder="1" applyAlignment="1">
      <alignment horizontal="center" vertical="center"/>
    </xf>
    <xf numFmtId="0" fontId="14" fillId="3" borderId="29" xfId="2" applyFont="1" applyFill="1" applyBorder="1" applyAlignment="1">
      <alignment horizontal="left" vertical="center" indent="1"/>
    </xf>
    <xf numFmtId="8" fontId="15" fillId="3" borderId="30" xfId="0" applyNumberFormat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 indent="1"/>
    </xf>
    <xf numFmtId="8" fontId="13" fillId="2" borderId="7" xfId="0" applyNumberFormat="1" applyFont="1" applyFill="1" applyBorder="1" applyAlignment="1">
      <alignment horizontal="center" vertical="center"/>
    </xf>
    <xf numFmtId="8" fontId="16" fillId="0" borderId="0" xfId="0" applyNumberFormat="1" applyFont="1" applyAlignment="1">
      <alignment vertical="center"/>
    </xf>
    <xf numFmtId="0" fontId="17" fillId="2" borderId="0" xfId="2" applyFont="1" applyFill="1" applyBorder="1" applyAlignment="1">
      <alignment vertical="center"/>
    </xf>
    <xf numFmtId="8" fontId="18" fillId="2" borderId="0" xfId="0" applyNumberFormat="1" applyFont="1" applyFill="1" applyBorder="1" applyAlignment="1">
      <alignment vertical="center"/>
    </xf>
    <xf numFmtId="0" fontId="19" fillId="0" borderId="0" xfId="0" applyFont="1"/>
    <xf numFmtId="0" fontId="10" fillId="0" borderId="0" xfId="0" applyFont="1" applyBorder="1"/>
    <xf numFmtId="0" fontId="20" fillId="2" borderId="4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21" fillId="0" borderId="0" xfId="0" applyFont="1" applyBorder="1"/>
    <xf numFmtId="0" fontId="22" fillId="2" borderId="4" xfId="0" applyFont="1" applyFill="1" applyBorder="1" applyAlignment="1">
      <alignment horizontal="left" vertical="center" indent="1"/>
    </xf>
    <xf numFmtId="0" fontId="13" fillId="2" borderId="33" xfId="0" applyFont="1" applyFill="1" applyBorder="1" applyAlignment="1">
      <alignment horizontal="left" vertical="center" indent="1"/>
    </xf>
    <xf numFmtId="164" fontId="13" fillId="2" borderId="26" xfId="0" applyNumberFormat="1" applyFont="1" applyFill="1" applyBorder="1" applyAlignment="1">
      <alignment horizontal="center" vertical="center"/>
    </xf>
    <xf numFmtId="164" fontId="13" fillId="2" borderId="34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indent="1"/>
    </xf>
    <xf numFmtId="164" fontId="13" fillId="2" borderId="6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indent="1"/>
    </xf>
    <xf numFmtId="164" fontId="13" fillId="2" borderId="9" xfId="0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 indent="1"/>
    </xf>
    <xf numFmtId="164" fontId="13" fillId="2" borderId="12" xfId="0" applyNumberFormat="1" applyFont="1" applyFill="1" applyBorder="1" applyAlignment="1">
      <alignment horizontal="center" vertical="center"/>
    </xf>
    <xf numFmtId="164" fontId="13" fillId="2" borderId="13" xfId="0" applyNumberFormat="1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left" vertical="center" indent="1"/>
    </xf>
    <xf numFmtId="164" fontId="23" fillId="3" borderId="24" xfId="0" applyNumberFormat="1" applyFont="1" applyFill="1" applyBorder="1" applyAlignment="1">
      <alignment horizontal="center" vertical="center"/>
    </xf>
    <xf numFmtId="164" fontId="15" fillId="3" borderId="25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14" fillId="3" borderId="37" xfId="0" applyFont="1" applyFill="1" applyBorder="1" applyAlignment="1">
      <alignment horizontal="left" vertical="center" indent="1"/>
    </xf>
    <xf numFmtId="164" fontId="21" fillId="3" borderId="38" xfId="0" applyNumberFormat="1" applyFont="1" applyFill="1" applyBorder="1" applyAlignment="1">
      <alignment horizontal="center" vertical="center"/>
    </xf>
    <xf numFmtId="164" fontId="13" fillId="3" borderId="39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 indent="1"/>
    </xf>
    <xf numFmtId="164" fontId="21" fillId="2" borderId="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4" xfId="0" applyFont="1" applyFill="1" applyBorder="1" applyAlignment="1">
      <alignment horizontal="center" vertical="center"/>
    </xf>
    <xf numFmtId="0" fontId="21" fillId="0" borderId="0" xfId="0" applyFont="1"/>
    <xf numFmtId="0" fontId="20" fillId="2" borderId="18" xfId="0" applyFont="1" applyFill="1" applyBorder="1" applyAlignment="1">
      <alignment horizontal="left" vertical="center" inden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left" vertical="center" indent="1"/>
    </xf>
    <xf numFmtId="164" fontId="21" fillId="3" borderId="27" xfId="0" applyNumberFormat="1" applyFont="1" applyFill="1" applyBorder="1" applyAlignment="1">
      <alignment horizontal="center" vertical="center"/>
    </xf>
    <xf numFmtId="164" fontId="15" fillId="3" borderId="30" xfId="0" applyNumberFormat="1" applyFont="1" applyFill="1" applyBorder="1" applyAlignment="1">
      <alignment horizontal="center" vertical="center"/>
    </xf>
    <xf numFmtId="164" fontId="21" fillId="3" borderId="36" xfId="0" applyNumberFormat="1" applyFont="1" applyFill="1" applyBorder="1" applyAlignment="1">
      <alignment horizontal="center" vertical="center"/>
    </xf>
    <xf numFmtId="164" fontId="15" fillId="3" borderId="35" xfId="0" applyNumberFormat="1" applyFont="1" applyFill="1" applyBorder="1" applyAlignment="1">
      <alignment horizontal="center" vertical="center"/>
    </xf>
    <xf numFmtId="164" fontId="21" fillId="2" borderId="0" xfId="0" applyNumberFormat="1" applyFont="1" applyFill="1" applyBorder="1" applyAlignment="1">
      <alignment horizontal="left" vertical="center" indent="1"/>
    </xf>
    <xf numFmtId="0" fontId="24" fillId="2" borderId="0" xfId="0" applyFont="1" applyFill="1" applyBorder="1" applyAlignment="1">
      <alignment vertical="center"/>
    </xf>
    <xf numFmtId="164" fontId="21" fillId="2" borderId="0" xfId="0" applyNumberFormat="1" applyFont="1" applyFill="1" applyBorder="1" applyAlignment="1">
      <alignment vertical="center"/>
    </xf>
    <xf numFmtId="164" fontId="13" fillId="3" borderId="27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indent="1"/>
    </xf>
    <xf numFmtId="164" fontId="13" fillId="2" borderId="0" xfId="0" applyNumberFormat="1" applyFont="1" applyFill="1" applyBorder="1" applyAlignment="1">
      <alignment horizontal="left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164" fontId="13" fillId="2" borderId="16" xfId="0" applyNumberFormat="1" applyFont="1" applyFill="1" applyBorder="1" applyAlignment="1">
      <alignment horizontal="center" vertical="center"/>
    </xf>
    <xf numFmtId="164" fontId="13" fillId="2" borderId="15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left" vertical="center" indent="1"/>
    </xf>
    <xf numFmtId="164" fontId="21" fillId="3" borderId="26" xfId="0" applyNumberFormat="1" applyFont="1" applyFill="1" applyBorder="1" applyAlignment="1">
      <alignment horizontal="center" vertical="center"/>
    </xf>
    <xf numFmtId="164" fontId="15" fillId="3" borderId="34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22" fillId="2" borderId="18" xfId="0" applyFont="1" applyFill="1" applyBorder="1" applyAlignment="1">
      <alignment vertical="center"/>
    </xf>
    <xf numFmtId="164" fontId="14" fillId="3" borderId="24" xfId="0" applyNumberFormat="1" applyFont="1" applyFill="1" applyBorder="1" applyAlignment="1">
      <alignment horizontal="center" vertical="center"/>
    </xf>
    <xf numFmtId="164" fontId="14" fillId="3" borderId="25" xfId="0" applyNumberFormat="1" applyFont="1" applyFill="1" applyBorder="1" applyAlignment="1">
      <alignment horizontal="center" vertical="center"/>
    </xf>
    <xf numFmtId="164" fontId="24" fillId="2" borderId="0" xfId="0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1" fillId="2" borderId="4" xfId="0" applyFont="1" applyFill="1" applyBorder="1" applyAlignment="1">
      <alignment horizontal="left" vertical="center" indent="1"/>
    </xf>
    <xf numFmtId="0" fontId="13" fillId="2" borderId="23" xfId="0" applyFont="1" applyFill="1" applyBorder="1" applyAlignment="1">
      <alignment horizontal="left" vertical="center" indent="1"/>
    </xf>
    <xf numFmtId="164" fontId="13" fillId="2" borderId="24" xfId="0" applyNumberFormat="1" applyFont="1" applyFill="1" applyBorder="1" applyAlignment="1">
      <alignment horizontal="center" vertical="center"/>
    </xf>
    <xf numFmtId="164" fontId="13" fillId="2" borderId="25" xfId="0" applyNumberFormat="1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left" vertical="center" indent="1"/>
    </xf>
    <xf numFmtId="164" fontId="13" fillId="3" borderId="28" xfId="0" applyNumberFormat="1" applyFont="1" applyFill="1" applyBorder="1" applyAlignment="1">
      <alignment horizontal="center" vertical="center"/>
    </xf>
    <xf numFmtId="164" fontId="15" fillId="3" borderId="32" xfId="0" applyNumberFormat="1" applyFont="1" applyFill="1" applyBorder="1" applyAlignment="1">
      <alignment horizontal="center" vertical="center"/>
    </xf>
    <xf numFmtId="0" fontId="8" fillId="7" borderId="0" xfId="1" applyFont="1" applyFill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28" fillId="7" borderId="0" xfId="2" applyFont="1" applyFill="1" applyBorder="1" applyAlignment="1">
      <alignment horizontal="left" vertical="center" indent="1"/>
    </xf>
    <xf numFmtId="0" fontId="25" fillId="7" borderId="0" xfId="0" applyFont="1" applyFill="1" applyBorder="1" applyAlignment="1">
      <alignment horizontal="left" vertical="center" indent="1"/>
    </xf>
    <xf numFmtId="0" fontId="9" fillId="7" borderId="0" xfId="0" applyFont="1" applyFill="1" applyBorder="1" applyAlignment="1">
      <alignment horizontal="left" vertical="center" indent="1"/>
    </xf>
    <xf numFmtId="0" fontId="28" fillId="7" borderId="0" xfId="0" applyFont="1" applyFill="1" applyBorder="1" applyAlignment="1">
      <alignment horizontal="left" vertical="center" indent="1"/>
    </xf>
    <xf numFmtId="0" fontId="30" fillId="7" borderId="0" xfId="2" applyFont="1" applyFill="1" applyBorder="1" applyAlignment="1">
      <alignment horizontal="left" vertical="center" indent="11"/>
    </xf>
    <xf numFmtId="0" fontId="27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21" fillId="0" borderId="0" xfId="0" applyFont="1" applyAlignment="1">
      <alignment horizontal="center"/>
    </xf>
    <xf numFmtId="0" fontId="11" fillId="6" borderId="0" xfId="2" applyFont="1" applyFill="1" applyBorder="1" applyAlignment="1">
      <alignment horizontal="left" vertical="center" wrapText="1" indent="1"/>
    </xf>
    <xf numFmtId="0" fontId="11" fillId="5" borderId="0" xfId="2" applyFont="1" applyFill="1" applyBorder="1" applyAlignment="1">
      <alignment horizontal="left" vertical="center" wrapText="1" indent="1"/>
    </xf>
    <xf numFmtId="0" fontId="11" fillId="4" borderId="0" xfId="2" applyFont="1" applyFill="1" applyBorder="1" applyAlignment="1">
      <alignment horizontal="left" vertical="center" wrapText="1" indent="1"/>
    </xf>
    <xf numFmtId="0" fontId="28" fillId="7" borderId="21" xfId="3" applyFont="1" applyFill="1" applyBorder="1" applyAlignment="1">
      <alignment horizontal="left" vertical="center" indent="1"/>
    </xf>
    <xf numFmtId="0" fontId="29" fillId="7" borderId="22" xfId="3" applyFont="1" applyFill="1" applyBorder="1" applyAlignment="1">
      <alignment horizontal="left" vertical="center" indent="1"/>
    </xf>
    <xf numFmtId="0" fontId="25" fillId="7" borderId="22" xfId="3" applyFont="1" applyFill="1" applyBorder="1" applyAlignment="1">
      <alignment horizontal="left" vertical="center" indent="1"/>
    </xf>
    <xf numFmtId="8" fontId="12" fillId="6" borderId="0" xfId="0" applyNumberFormat="1" applyFont="1" applyFill="1" applyBorder="1" applyAlignment="1">
      <alignment horizontal="center" vertical="center"/>
    </xf>
    <xf numFmtId="8" fontId="12" fillId="5" borderId="0" xfId="0" applyNumberFormat="1" applyFont="1" applyFill="1" applyBorder="1" applyAlignment="1">
      <alignment horizontal="center" vertical="center"/>
    </xf>
    <xf numFmtId="8" fontId="14" fillId="4" borderId="0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left" vertical="center" indent="1"/>
    </xf>
    <xf numFmtId="0" fontId="25" fillId="7" borderId="17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center"/>
    </xf>
    <xf numFmtId="0" fontId="28" fillId="7" borderId="17" xfId="0" applyFont="1" applyFill="1" applyBorder="1" applyAlignment="1">
      <alignment vertical="center"/>
    </xf>
    <xf numFmtId="0" fontId="25" fillId="7" borderId="17" xfId="0" applyFont="1" applyFill="1" applyBorder="1" applyAlignment="1">
      <alignment vertical="center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67955565050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Regular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border diagonalUp="0" diagonalDown="0" outline="0">
        <left/>
        <right style="thin">
          <color theme="0" tint="-0.14993743705557422"/>
        </right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ontserrat Regular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Montserrat Regula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Medium2" defaultPivotStyle="PivotStyleLight16">
    <tableStyle name="Address Book" pivot="0" count="5" xr9:uid="{00000000-0011-0000-FFFF-FFFF00000000}">
      <tableStyleElement type="wholeTable" dxfId="174"/>
      <tableStyleElement type="headerRow" dxfId="173"/>
      <tableStyleElement type="totalRow" dxfId="172"/>
      <tableStyleElement type="firstRowStripe" dxfId="171"/>
      <tableStyleElement type="secondRowStripe" dxfId="170"/>
    </tableStyle>
    <tableStyle name="Personal monthly 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colors>
    <mruColors>
      <color rgb="FF125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965200</xdr:colOff>
      <xdr:row>1</xdr:row>
      <xdr:rowOff>393700</xdr:rowOff>
    </xdr:from>
    <xdr:to>
      <xdr:col>9</xdr:col>
      <xdr:colOff>937559</xdr:colOff>
      <xdr:row>1</xdr:row>
      <xdr:rowOff>838200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7CC21C-354E-E642-87DA-B7101BFFB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200" y="647700"/>
          <a:ext cx="2588559" cy="444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5:E26" totalsRowCount="1" headerRowDxfId="162" dataDxfId="160" totalsRowDxfId="158" headerRowBorderDxfId="161" tableBorderDxfId="159" totalsRowBorderDxfId="157">
  <tableColumns count="4">
    <tableColumn id="1" xr3:uid="{00000000-0010-0000-0000-000001000000}" name="0" totalsRowLabel="Subtotal" dataDxfId="156" totalsRowDxfId="3"/>
    <tableColumn id="2" xr3:uid="{00000000-0010-0000-0000-000002000000}" name="Projected_x000a_Cost" dataDxfId="155" totalsRowDxfId="2"/>
    <tableColumn id="3" xr3:uid="{00000000-0010-0000-0000-000003000000}" name="Actual _x000a_Cost" dataDxfId="154" totalsRowDxfId="1"/>
    <tableColumn id="4" xr3:uid="{00000000-0010-0000-0000-000004000000}" name="Difference" totalsRowFunction="sum" dataDxfId="153" totalsRowDxfId="0">
      <calculatedColumnFormula>Housing[[#This Row],[Projected
Cost]]-Housing[[#This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5:J25" totalsRowCount="1" headerRowDxfId="152" dataDxfId="150" totalsRowDxfId="148" headerRowBorderDxfId="151" tableBorderDxfId="149" totalsRowBorderDxfId="147" headerRowCellStyle="Normal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0" totalsRowLabel="Subtotal" dataDxfId="146" totalsRowDxfId="145"/>
    <tableColumn id="2" xr3:uid="{00000000-0010-0000-0100-000002000000}" name="Projected _x000a_Cost" dataDxfId="144" totalsRowDxfId="143"/>
    <tableColumn id="3" xr3:uid="{00000000-0010-0000-0100-000003000000}" name="Actual _x000a_Cost" dataDxfId="142" totalsRowDxfId="141"/>
    <tableColumn id="4" xr3:uid="{00000000-0010-0000-0100-000004000000}" name="Difference" totalsRowFunction="sum" dataDxfId="140" totalsRowDxfId="139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9:J36" totalsRowCount="1" headerRowDxfId="138" dataDxfId="136" totalsRowDxfId="134" headerRowBorderDxfId="137" tableBorderDxfId="135" totalsRowBorderDxfId="133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0" totalsRowLabel="Subtotal" dataDxfId="132" totalsRowDxfId="131"/>
    <tableColumn id="2" xr3:uid="{00000000-0010-0000-0200-000002000000}" name="Projected _x000a_Cost" dataDxfId="130" totalsRowDxfId="129"/>
    <tableColumn id="3" xr3:uid="{00000000-0010-0000-0200-000003000000}" name="Actual _x000a_Cost" dataDxfId="128" totalsRowDxfId="127"/>
    <tableColumn id="4" xr3:uid="{00000000-0010-0000-0200-000004000000}" name="Difference" totalsRowFunction="sum" dataDxfId="126" totalsRowDxfId="125">
      <calculatedColumnFormula>Loans[[#This Row],[Projected 
Cost]]-Loans[[#This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DxfId="124" dataDxfId="122" totalsRowDxfId="120" headerRowBorderDxfId="123" tableBorderDxfId="121" totalsRowBorderDxfId="119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btotal" dataDxfId="118" totalsRowDxfId="117"/>
    <tableColumn id="2" xr3:uid="{00000000-0010-0000-0300-000002000000}" name="Projected _x000a_Cost" dataDxfId="116" totalsRowDxfId="115"/>
    <tableColumn id="3" xr3:uid="{00000000-0010-0000-0300-000003000000}" name="Actual _x000a_Cost" dataDxfId="114" totalsRowDxfId="113"/>
    <tableColumn id="4" xr3:uid="{00000000-0010-0000-0300-000004000000}" name="Difference" totalsRowFunction="sum" dataDxfId="112" totalsRowDxfId="111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0:E45" totalsRowCount="1" headerRowDxfId="110" dataDxfId="108" totalsRowDxfId="106" headerRowBorderDxfId="109" tableBorderDxfId="107" totalsRowBorderDxfId="105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0" totalsRowLabel="Subtotal" dataDxfId="104" totalsRowDxfId="103"/>
    <tableColumn id="2" xr3:uid="{00000000-0010-0000-0400-000002000000}" name="Projected _x000a_Cost" dataDxfId="102" totalsRowDxfId="101"/>
    <tableColumn id="3" xr3:uid="{00000000-0010-0000-0400-000003000000}" name="Actual _x000a_Cost" dataDxfId="100" totalsRowDxfId="99"/>
    <tableColumn id="4" xr3:uid="{00000000-0010-0000-0400-000004000000}" name="Difference" totalsRowFunction="sum" dataDxfId="98" totalsRowDxfId="97">
      <calculatedColumnFormula>Insurance[[#This Row],[Projected 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0:J45" totalsRowCount="1" headerRowDxfId="96" dataDxfId="94" totalsRowDxfId="92" headerRowBorderDxfId="95" tableBorderDxfId="93" totalsRowBorderDxfId="91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0" totalsRowLabel="Subtotal" dataDxfId="90" totalsRowDxfId="89"/>
    <tableColumn id="2" xr3:uid="{00000000-0010-0000-0500-000002000000}" name="Projected _x000a_Cost" dataDxfId="88" totalsRowDxfId="87"/>
    <tableColumn id="3" xr3:uid="{00000000-0010-0000-0500-000003000000}" name="Actual _x000a_Cost" dataDxfId="86" totalsRowDxfId="85"/>
    <tableColumn id="4" xr3:uid="{00000000-0010-0000-0500-000004000000}" name="Difference" totalsRowFunction="sum" dataDxfId="84" totalsRowDxfId="83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8:J52" totalsRowCount="1" headerRowDxfId="82" dataDxfId="80" totalsRowDxfId="79" headerRowBorderDxfId="81" totalsRowBorderDxfId="78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0" totalsRowLabel="Subtotal" dataDxfId="77" totalsRowDxfId="76"/>
    <tableColumn id="2" xr3:uid="{00000000-0010-0000-0600-000002000000}" name="Projected _x000a_Cost" dataDxfId="75" totalsRowDxfId="74"/>
    <tableColumn id="3" xr3:uid="{00000000-0010-0000-0600-000003000000}" name="Actual _x000a_Cost" dataDxfId="73" totalsRowDxfId="72"/>
    <tableColumn id="4" xr3:uid="{00000000-0010-0000-0600-000004000000}" name="Difference" totalsRowFunction="sum" dataDxfId="71" totalsRowDxfId="70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8:E52" totalsRowCount="1" headerRowDxfId="69" dataDxfId="67" totalsRowDxfId="65" headerRowBorderDxfId="68" tableBorderDxfId="66" totalsRowBorderDxfId="64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0" totalsRowLabel="Subtotal" dataDxfId="63" totalsRowDxfId="62"/>
    <tableColumn id="2" xr3:uid="{00000000-0010-0000-0700-000002000000}" name="Projected _x000a_Cost" dataDxfId="61" totalsRowDxfId="60"/>
    <tableColumn id="3" xr3:uid="{00000000-0010-0000-0700-000003000000}" name="Actual _x000a_Cost" dataDxfId="59" totalsRowDxfId="58"/>
    <tableColumn id="4" xr3:uid="{00000000-0010-0000-0700-000004000000}" name="Difference" totalsRowFunction="sum" dataDxfId="57" totalsRowDxfId="56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5:J59" totalsRowCount="1" headerRowDxfId="55" dataDxfId="53" totalsRowDxfId="52" headerRowBorderDxfId="54" totalsRowBorderDxfId="51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0" totalsRowLabel="Subtotal" dataDxfId="50" totalsRowDxfId="49"/>
    <tableColumn id="2" xr3:uid="{00000000-0010-0000-0800-000002000000}" name="Projected _x000a_Cost" dataDxfId="48" totalsRowDxfId="47"/>
    <tableColumn id="3" xr3:uid="{00000000-0010-0000-0800-000003000000}" name="Actual _x000a_Cost" dataDxfId="46" totalsRowDxfId="45"/>
    <tableColumn id="4" xr3:uid="{00000000-0010-0000-0800-000004000000}" name="Difference" totalsRowFunction="sum" dataDxfId="44" totalsRowDxfId="43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5:E61" totalsRowCount="1" headerRowDxfId="42" dataDxfId="40" totalsRowDxfId="39" headerRowBorderDxfId="41" totalsRowBorderDxfId="38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0" totalsRowLabel="Subtotal" dataDxfId="37" totalsRowDxfId="36"/>
    <tableColumn id="2" xr3:uid="{00000000-0010-0000-0900-000002000000}" name="Projected _x000a_Cost" dataDxfId="35" totalsRowDxfId="34"/>
    <tableColumn id="3" xr3:uid="{00000000-0010-0000-0900-000003000000}" name="Actual _x000a_Cost" dataDxfId="33" totalsRowDxfId="32"/>
    <tableColumn id="4" xr3:uid="{00000000-0010-0000-0900-000004000000}" name="Difference" totalsRowFunction="sum" dataDxfId="31" totalsRowDxfId="30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64:J69" totalsRowCount="1" headerRowDxfId="29" dataDxfId="27" totalsRowDxfId="26" headerRowBorderDxfId="28" totalsRowBorderDxfId="25">
  <autoFilter ref="G64:J6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24" totalsRowDxfId="23"/>
    <tableColumn id="2" xr3:uid="{00000000-0010-0000-0A00-000002000000}" name="Projected _x000a_Cost" dataDxfId="22" totalsRowDxfId="21"/>
    <tableColumn id="3" xr3:uid="{00000000-0010-0000-0A00-000003000000}" name="Actual _x000a_Cost" dataDxfId="20" totalsRowDxfId="19"/>
    <tableColumn id="4" xr3:uid="{00000000-0010-0000-0A00-000004000000}" name="Difference" totalsRowFunction="sum" dataDxfId="18" totalsRowDxfId="17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4:E72" totalsRowCount="1" headerRowDxfId="16" dataDxfId="14" totalsRowDxfId="13" headerRowBorderDxfId="15" totalsRowBorderDxfId="12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0" totalsRowLabel="Subtotal" dataDxfId="11" totalsRowDxfId="10"/>
    <tableColumn id="2" xr3:uid="{00000000-0010-0000-0B00-000002000000}" name="Projected _x000a_Cost" dataDxfId="9" totalsRowDxfId="8"/>
    <tableColumn id="3" xr3:uid="{00000000-0010-0000-0B00-000003000000}" name="Actual _x000a_Cost" dataDxfId="7" totalsRowDxfId="6"/>
    <tableColumn id="4" xr3:uid="{00000000-0010-0000-0B00-000004000000}" name="Difference" totalsRowFunction="sum" dataDxfId="5" totalsRowDxfId="4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tabSelected="1" zoomScaleNormal="100" workbookViewId="0">
      <selection activeCell="G2" sqref="G2"/>
    </sheetView>
  </sheetViews>
  <sheetFormatPr defaultColWidth="8.77734375" defaultRowHeight="13.2"/>
  <cols>
    <col min="1" max="1" width="1.44140625" style="5" customWidth="1"/>
    <col min="2" max="2" width="100.5546875" style="5" customWidth="1"/>
    <col min="3" max="3" width="2.5546875" style="5" customWidth="1"/>
    <col min="4" max="16384" width="8.77734375" style="5"/>
  </cols>
  <sheetData>
    <row r="1" spans="2:2" ht="19.95" customHeight="1"/>
    <row r="2" spans="2:2" s="90" customFormat="1" ht="94.95" customHeight="1">
      <c r="B2" s="98" t="s">
        <v>97</v>
      </c>
    </row>
    <row r="3" spans="2:2" ht="48.45" customHeight="1">
      <c r="B3" s="91" t="s">
        <v>56</v>
      </c>
    </row>
    <row r="4" spans="2:2" ht="30" customHeight="1">
      <c r="B4" s="92" t="s">
        <v>92</v>
      </c>
    </row>
    <row r="5" spans="2:2" ht="30" customHeight="1">
      <c r="B5" s="92" t="s">
        <v>93</v>
      </c>
    </row>
    <row r="6" spans="2:2" ht="34.950000000000003" customHeight="1">
      <c r="B6" s="93" t="s">
        <v>57</v>
      </c>
    </row>
    <row r="7" spans="2:2" ht="45">
      <c r="B7" s="92" t="s">
        <v>58</v>
      </c>
    </row>
    <row r="8" spans="2:2" ht="10.050000000000001" customHeight="1">
      <c r="B8" s="92"/>
    </row>
    <row r="9" spans="2:2" ht="30">
      <c r="B9" s="92" t="s">
        <v>59</v>
      </c>
    </row>
  </sheetData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K81"/>
  <sheetViews>
    <sheetView showGridLines="0" topLeftCell="A10" zoomScaleNormal="100" zoomScaleSheetLayoutView="30" workbookViewId="0">
      <selection activeCell="C25" sqref="C25"/>
    </sheetView>
  </sheetViews>
  <sheetFormatPr defaultColWidth="8.77734375" defaultRowHeight="13.2"/>
  <cols>
    <col min="1" max="1" width="1.44140625" style="4" customWidth="1"/>
    <col min="2" max="2" width="30.5546875" style="5" customWidth="1"/>
    <col min="3" max="5" width="20.5546875" style="5" customWidth="1"/>
    <col min="6" max="6" width="15.5546875" style="5" customWidth="1"/>
    <col min="7" max="7" width="30.5546875" style="5" customWidth="1"/>
    <col min="8" max="10" width="20.5546875" style="5" customWidth="1"/>
    <col min="11" max="11" width="2.5546875" style="5" customWidth="1"/>
    <col min="12" max="16384" width="8.77734375" style="5"/>
  </cols>
  <sheetData>
    <row r="1" spans="1:11" s="2" customFormat="1" ht="19.95" customHeight="1">
      <c r="A1" s="1" t="s">
        <v>60</v>
      </c>
    </row>
    <row r="2" spans="1:11" s="2" customFormat="1" ht="94.95" customHeight="1">
      <c r="A2" s="3" t="s">
        <v>63</v>
      </c>
      <c r="B2" s="99" t="s">
        <v>91</v>
      </c>
      <c r="C2" s="100"/>
      <c r="D2" s="100"/>
      <c r="E2" s="100"/>
      <c r="F2" s="100"/>
      <c r="G2" s="100"/>
      <c r="H2" s="100"/>
      <c r="I2" s="89"/>
      <c r="J2" s="89"/>
    </row>
    <row r="3" spans="1:11" ht="15" customHeight="1"/>
    <row r="4" spans="1:11" ht="30" customHeight="1">
      <c r="A4" s="4" t="s">
        <v>74</v>
      </c>
      <c r="B4" s="105" t="s">
        <v>61</v>
      </c>
      <c r="C4" s="106"/>
      <c r="D4" s="6"/>
      <c r="E4" s="102" t="s">
        <v>94</v>
      </c>
      <c r="F4" s="102"/>
      <c r="G4" s="102"/>
      <c r="H4" s="108">
        <v>0</v>
      </c>
    </row>
    <row r="5" spans="1:11" ht="30" customHeight="1">
      <c r="B5" s="7" t="s">
        <v>0</v>
      </c>
      <c r="C5" s="8">
        <v>0</v>
      </c>
      <c r="E5" s="102"/>
      <c r="F5" s="102"/>
      <c r="G5" s="102"/>
      <c r="H5" s="108"/>
      <c r="I5" s="9"/>
    </row>
    <row r="6" spans="1:11" ht="30" customHeight="1">
      <c r="B6" s="10" t="s">
        <v>1</v>
      </c>
      <c r="C6" s="11">
        <v>0</v>
      </c>
      <c r="E6" s="103" t="s">
        <v>95</v>
      </c>
      <c r="F6" s="103"/>
      <c r="G6" s="103"/>
      <c r="H6" s="109">
        <v>0</v>
      </c>
      <c r="I6" s="9"/>
    </row>
    <row r="7" spans="1:11" ht="30" customHeight="1">
      <c r="A7" s="4" t="s">
        <v>75</v>
      </c>
      <c r="B7" s="12" t="s">
        <v>2</v>
      </c>
      <c r="C7" s="13">
        <v>0</v>
      </c>
      <c r="E7" s="103"/>
      <c r="F7" s="103"/>
      <c r="G7" s="103"/>
      <c r="H7" s="109"/>
      <c r="I7" s="9"/>
    </row>
    <row r="8" spans="1:11" ht="30" customHeight="1">
      <c r="E8" s="104" t="s">
        <v>96</v>
      </c>
      <c r="F8" s="104"/>
      <c r="G8" s="104"/>
      <c r="H8" s="110">
        <v>0</v>
      </c>
      <c r="I8" s="9"/>
    </row>
    <row r="9" spans="1:11" ht="30" customHeight="1">
      <c r="A9" s="4" t="s">
        <v>67</v>
      </c>
      <c r="B9" s="105" t="s">
        <v>62</v>
      </c>
      <c r="C9" s="107"/>
      <c r="D9" s="6"/>
      <c r="E9" s="104"/>
      <c r="F9" s="104"/>
      <c r="G9" s="104"/>
      <c r="H9" s="110"/>
      <c r="I9" s="14"/>
    </row>
    <row r="10" spans="1:11" ht="30" customHeight="1">
      <c r="B10" s="10" t="s">
        <v>0</v>
      </c>
      <c r="C10" s="11">
        <v>0</v>
      </c>
      <c r="I10" s="9"/>
    </row>
    <row r="11" spans="1:11" ht="30" customHeight="1">
      <c r="B11" s="15" t="s">
        <v>1</v>
      </c>
      <c r="C11" s="16">
        <v>0</v>
      </c>
      <c r="E11" s="9"/>
      <c r="H11" s="17"/>
      <c r="I11" s="9"/>
    </row>
    <row r="12" spans="1:11" ht="30" customHeight="1">
      <c r="B12" s="12" t="s">
        <v>2</v>
      </c>
      <c r="C12" s="13">
        <v>0</v>
      </c>
    </row>
    <row r="13" spans="1:11" ht="37.950000000000003" customHeight="1">
      <c r="B13" s="18"/>
      <c r="C13" s="19"/>
    </row>
    <row r="14" spans="1:11" ht="30" customHeight="1">
      <c r="A14" s="20"/>
      <c r="B14" s="94" t="s">
        <v>77</v>
      </c>
      <c r="C14" s="95"/>
      <c r="D14" s="96"/>
      <c r="E14" s="96"/>
      <c r="F14" s="21"/>
      <c r="G14" s="97" t="s">
        <v>78</v>
      </c>
      <c r="H14" s="95"/>
      <c r="I14" s="95"/>
      <c r="J14" s="95"/>
      <c r="K14" s="21"/>
    </row>
    <row r="15" spans="1:11" ht="48" customHeight="1">
      <c r="A15" s="4" t="s">
        <v>68</v>
      </c>
      <c r="B15" s="22" t="s">
        <v>82</v>
      </c>
      <c r="C15" s="23" t="s">
        <v>79</v>
      </c>
      <c r="D15" s="23" t="s">
        <v>80</v>
      </c>
      <c r="E15" s="24" t="s">
        <v>3</v>
      </c>
      <c r="F15" s="25"/>
      <c r="G15" s="26" t="s">
        <v>82</v>
      </c>
      <c r="H15" s="23" t="s">
        <v>81</v>
      </c>
      <c r="I15" s="23" t="s">
        <v>80</v>
      </c>
      <c r="J15" s="24" t="s">
        <v>3</v>
      </c>
      <c r="K15" s="21"/>
    </row>
    <row r="16" spans="1:11" ht="30" customHeight="1">
      <c r="B16" s="27" t="s">
        <v>4</v>
      </c>
      <c r="C16" s="28">
        <v>0</v>
      </c>
      <c r="D16" s="28">
        <v>0</v>
      </c>
      <c r="E16" s="29">
        <f>Housing[[#This Row],[Projected
Cost]]-Housing[[#This Row],[Actual 
Cost]]</f>
        <v>0</v>
      </c>
      <c r="F16" s="25"/>
      <c r="G16" s="30" t="s">
        <v>5</v>
      </c>
      <c r="H16" s="31"/>
      <c r="I16" s="31"/>
      <c r="J16" s="32">
        <f>Entertainment[[#This Row],[Projected 
Cost]]-Entertainment[[#This Row],[Actual 
Cost]]</f>
        <v>0</v>
      </c>
      <c r="K16" s="21"/>
    </row>
    <row r="17" spans="1:11" ht="30" customHeight="1">
      <c r="B17" s="33" t="s">
        <v>6</v>
      </c>
      <c r="C17" s="34">
        <v>0</v>
      </c>
      <c r="D17" s="34">
        <v>0</v>
      </c>
      <c r="E17" s="35">
        <f>Housing[[#This Row],[Projected
Cost]]-Housing[[#This Row],[Actual 
Cost]]</f>
        <v>0</v>
      </c>
      <c r="F17" s="25"/>
      <c r="G17" s="30" t="s">
        <v>7</v>
      </c>
      <c r="H17" s="31"/>
      <c r="I17" s="31"/>
      <c r="J17" s="32">
        <f>Entertainment[[#This Row],[Projected 
Cost]]-Entertainment[[#This Row],[Actual 
Cost]]</f>
        <v>0</v>
      </c>
      <c r="K17" s="21"/>
    </row>
    <row r="18" spans="1:11" ht="30" customHeight="1">
      <c r="B18" s="33" t="s">
        <v>8</v>
      </c>
      <c r="C18" s="34">
        <v>0</v>
      </c>
      <c r="D18" s="34">
        <v>0</v>
      </c>
      <c r="E18" s="35">
        <f>Housing[[#This Row],[Projected
Cost]]-Housing[[#This Row],[Actual 
Cost]]</f>
        <v>0</v>
      </c>
      <c r="F18" s="25"/>
      <c r="G18" s="30" t="s">
        <v>9</v>
      </c>
      <c r="H18" s="31"/>
      <c r="I18" s="31"/>
      <c r="J18" s="32">
        <f>Entertainment[[#This Row],[Projected 
Cost]]-Entertainment[[#This Row],[Actual 
Cost]]</f>
        <v>0</v>
      </c>
      <c r="K18" s="21"/>
    </row>
    <row r="19" spans="1:11" ht="30" customHeight="1">
      <c r="B19" s="33" t="s">
        <v>10</v>
      </c>
      <c r="C19" s="34">
        <v>0</v>
      </c>
      <c r="D19" s="34">
        <v>0</v>
      </c>
      <c r="E19" s="35">
        <f>Housing[[#This Row],[Projected
Cost]]-Housing[[#This Row],[Actual 
Cost]]</f>
        <v>0</v>
      </c>
      <c r="F19" s="25"/>
      <c r="G19" s="30" t="s">
        <v>11</v>
      </c>
      <c r="H19" s="31"/>
      <c r="I19" s="31"/>
      <c r="J19" s="32">
        <f>Entertainment[[#This Row],[Projected 
Cost]]-Entertainment[[#This Row],[Actual 
Cost]]</f>
        <v>0</v>
      </c>
      <c r="K19" s="21"/>
    </row>
    <row r="20" spans="1:11" ht="30" customHeight="1">
      <c r="B20" s="33" t="s">
        <v>12</v>
      </c>
      <c r="C20" s="34">
        <v>0</v>
      </c>
      <c r="D20" s="34">
        <v>0</v>
      </c>
      <c r="E20" s="35">
        <f>Housing[[#This Row],[Projected
Cost]]-Housing[[#This Row],[Actual 
Cost]]</f>
        <v>0</v>
      </c>
      <c r="F20" s="25"/>
      <c r="G20" s="30" t="s">
        <v>13</v>
      </c>
      <c r="H20" s="31"/>
      <c r="I20" s="31"/>
      <c r="J20" s="32">
        <f>Entertainment[[#This Row],[Projected 
Cost]]-Entertainment[[#This Row],[Actual 
Cost]]</f>
        <v>0</v>
      </c>
      <c r="K20" s="21"/>
    </row>
    <row r="21" spans="1:11" ht="30" customHeight="1">
      <c r="B21" s="33" t="s">
        <v>14</v>
      </c>
      <c r="C21" s="34">
        <v>0</v>
      </c>
      <c r="D21" s="34">
        <v>0</v>
      </c>
      <c r="E21" s="35">
        <f>Housing[[#This Row],[Projected
Cost]]-Housing[[#This Row],[Actual 
Cost]]</f>
        <v>0</v>
      </c>
      <c r="F21" s="25"/>
      <c r="G21" s="30" t="s">
        <v>15</v>
      </c>
      <c r="H21" s="31"/>
      <c r="I21" s="31"/>
      <c r="J21" s="32">
        <f>Entertainment[[#This Row],[Projected 
Cost]]-Entertainment[[#This Row],[Actual 
Cost]]</f>
        <v>0</v>
      </c>
      <c r="K21" s="21"/>
    </row>
    <row r="22" spans="1:11" ht="30" customHeight="1">
      <c r="B22" s="33" t="s">
        <v>16</v>
      </c>
      <c r="C22" s="34">
        <v>0</v>
      </c>
      <c r="D22" s="34">
        <v>0</v>
      </c>
      <c r="E22" s="35">
        <f>Housing[[#This Row],[Projected
Cost]]-Housing[[#This Row],[Actual 
Cost]]</f>
        <v>0</v>
      </c>
      <c r="F22" s="25"/>
      <c r="G22" s="30" t="s">
        <v>17</v>
      </c>
      <c r="H22" s="31"/>
      <c r="I22" s="31"/>
      <c r="J22" s="32">
        <f>Entertainment[[#This Row],[Projected 
Cost]]-Entertainment[[#This Row],[Actual 
Cost]]</f>
        <v>0</v>
      </c>
      <c r="K22" s="21"/>
    </row>
    <row r="23" spans="1:11" ht="30" customHeight="1">
      <c r="B23" s="33" t="s">
        <v>18</v>
      </c>
      <c r="C23" s="34">
        <v>0</v>
      </c>
      <c r="D23" s="34">
        <v>0</v>
      </c>
      <c r="E23" s="35">
        <f>Housing[[#This Row],[Projected
Cost]]-Housing[[#This Row],[Actual 
Cost]]</f>
        <v>0</v>
      </c>
      <c r="F23" s="25"/>
      <c r="G23" s="30" t="s">
        <v>17</v>
      </c>
      <c r="H23" s="31"/>
      <c r="I23" s="31"/>
      <c r="J23" s="32">
        <f>Entertainment[[#This Row],[Projected 
Cost]]-Entertainment[[#This Row],[Actual 
Cost]]</f>
        <v>0</v>
      </c>
      <c r="K23" s="21"/>
    </row>
    <row r="24" spans="1:11" ht="30" customHeight="1">
      <c r="B24" s="33" t="s">
        <v>19</v>
      </c>
      <c r="C24" s="34">
        <v>0</v>
      </c>
      <c r="D24" s="34">
        <v>0</v>
      </c>
      <c r="E24" s="35">
        <f>Housing[[#This Row],[Projected
Cost]]-Housing[[#This Row],[Actual 
Cost]]</f>
        <v>0</v>
      </c>
      <c r="F24" s="25"/>
      <c r="G24" s="30" t="s">
        <v>17</v>
      </c>
      <c r="H24" s="31"/>
      <c r="I24" s="31"/>
      <c r="J24" s="32">
        <f>Entertainment[[#This Row],[Projected 
Cost]]-Entertainment[[#This Row],[Actual 
Cost]]</f>
        <v>0</v>
      </c>
      <c r="K24" s="21"/>
    </row>
    <row r="25" spans="1:11" ht="30" customHeight="1">
      <c r="B25" s="36" t="s">
        <v>17</v>
      </c>
      <c r="C25" s="37">
        <v>0</v>
      </c>
      <c r="D25" s="37">
        <v>0</v>
      </c>
      <c r="E25" s="38">
        <f>Housing[[#This Row],[Projected
Cost]]-Housing[[#This Row],[Actual 
Cost]]</f>
        <v>0</v>
      </c>
      <c r="F25" s="25"/>
      <c r="G25" s="39" t="s">
        <v>55</v>
      </c>
      <c r="H25" s="40"/>
      <c r="I25" s="40"/>
      <c r="J25" s="41">
        <f>SUBTOTAL(109,Entertainment[Difference])</f>
        <v>0</v>
      </c>
      <c r="K25" s="21"/>
    </row>
    <row r="26" spans="1:11" ht="30" customHeight="1">
      <c r="A26" s="42"/>
      <c r="B26" s="43" t="s">
        <v>55</v>
      </c>
      <c r="C26" s="44"/>
      <c r="D26" s="44"/>
      <c r="E26" s="45">
        <f>SUBTOTAL(109,Housing[Difference])</f>
        <v>0</v>
      </c>
      <c r="F26" s="25"/>
      <c r="G26" s="101"/>
      <c r="H26" s="101"/>
      <c r="I26" s="101"/>
      <c r="J26" s="101"/>
    </row>
    <row r="27" spans="1:11" ht="37.950000000000003" customHeight="1">
      <c r="A27" s="42"/>
      <c r="B27" s="46"/>
      <c r="C27" s="47"/>
      <c r="D27" s="47"/>
      <c r="E27" s="47"/>
      <c r="F27" s="25"/>
      <c r="G27" s="48"/>
      <c r="H27" s="48"/>
      <c r="I27" s="48"/>
      <c r="J27" s="48"/>
    </row>
    <row r="28" spans="1:11" ht="30" customHeight="1">
      <c r="B28" s="111" t="s">
        <v>83</v>
      </c>
      <c r="C28" s="112"/>
      <c r="D28" s="112"/>
      <c r="E28" s="112"/>
      <c r="F28" s="25"/>
      <c r="G28" s="111" t="s">
        <v>84</v>
      </c>
      <c r="H28" s="112"/>
      <c r="I28" s="112"/>
      <c r="J28" s="112"/>
    </row>
    <row r="29" spans="1:11" ht="48" customHeight="1">
      <c r="B29" s="49" t="s">
        <v>82</v>
      </c>
      <c r="C29" s="23" t="s">
        <v>81</v>
      </c>
      <c r="D29" s="23" t="s">
        <v>80</v>
      </c>
      <c r="E29" s="24" t="s">
        <v>3</v>
      </c>
      <c r="F29" s="50"/>
      <c r="G29" s="51" t="s">
        <v>82</v>
      </c>
      <c r="H29" s="52" t="s">
        <v>81</v>
      </c>
      <c r="I29" s="52" t="s">
        <v>80</v>
      </c>
      <c r="J29" s="53" t="s">
        <v>3</v>
      </c>
    </row>
    <row r="30" spans="1:11" ht="30" customHeight="1">
      <c r="A30" s="4" t="s">
        <v>69</v>
      </c>
      <c r="B30" s="30" t="s">
        <v>21</v>
      </c>
      <c r="C30" s="31"/>
      <c r="D30" s="31"/>
      <c r="E30" s="32">
        <f>Transportation[[#This Row],[Projected 
Cost]]-Transportation[[#This Row],[Actual 
Cost]]</f>
        <v>0</v>
      </c>
      <c r="F30" s="50"/>
      <c r="G30" s="30" t="s">
        <v>20</v>
      </c>
      <c r="H30" s="31"/>
      <c r="I30" s="31"/>
      <c r="J30" s="32">
        <f>Loans[[#This Row],[Projected 
Cost]]-Loans[[#This Row],[Actual 
Cost]]</f>
        <v>0</v>
      </c>
    </row>
    <row r="31" spans="1:11" ht="30" customHeight="1">
      <c r="B31" s="30" t="s">
        <v>23</v>
      </c>
      <c r="C31" s="31"/>
      <c r="D31" s="31"/>
      <c r="E31" s="32">
        <f>Transportation[[#This Row],[Projected 
Cost]]-Transportation[[#This Row],[Actual 
Cost]]</f>
        <v>0</v>
      </c>
      <c r="F31" s="50"/>
      <c r="G31" s="30" t="s">
        <v>22</v>
      </c>
      <c r="H31" s="31"/>
      <c r="I31" s="31"/>
      <c r="J31" s="32">
        <f>Loans[[#This Row],[Projected 
Cost]]-Loans[[#This Row],[Actual 
Cost]]</f>
        <v>0</v>
      </c>
    </row>
    <row r="32" spans="1:11" ht="30" customHeight="1">
      <c r="B32" s="30" t="s">
        <v>25</v>
      </c>
      <c r="C32" s="31"/>
      <c r="D32" s="31"/>
      <c r="E32" s="32">
        <f>Transportation[[#This Row],[Projected 
Cost]]-Transportation[[#This Row],[Actual 
Cost]]</f>
        <v>0</v>
      </c>
      <c r="F32" s="50"/>
      <c r="G32" s="30" t="s">
        <v>24</v>
      </c>
      <c r="H32" s="31"/>
      <c r="I32" s="31"/>
      <c r="J32" s="32">
        <f>Loans[[#This Row],[Projected 
Cost]]-Loans[[#This Row],[Actual 
Cost]]</f>
        <v>0</v>
      </c>
    </row>
    <row r="33" spans="1:10" ht="30" customHeight="1">
      <c r="B33" s="30" t="s">
        <v>26</v>
      </c>
      <c r="C33" s="31"/>
      <c r="D33" s="31"/>
      <c r="E33" s="32">
        <f>Transportation[[#This Row],[Projected 
Cost]]-Transportation[[#This Row],[Actual 
Cost]]</f>
        <v>0</v>
      </c>
      <c r="F33" s="50"/>
      <c r="G33" s="30" t="s">
        <v>24</v>
      </c>
      <c r="H33" s="31"/>
      <c r="I33" s="31"/>
      <c r="J33" s="32">
        <f>Loans[[#This Row],[Projected 
Cost]]-Loans[[#This Row],[Actual 
Cost]]</f>
        <v>0</v>
      </c>
    </row>
    <row r="34" spans="1:10" ht="30" customHeight="1">
      <c r="B34" s="30" t="s">
        <v>27</v>
      </c>
      <c r="C34" s="31"/>
      <c r="D34" s="31"/>
      <c r="E34" s="32">
        <f>Transportation[[#This Row],[Projected 
Cost]]-Transportation[[#This Row],[Actual 
Cost]]</f>
        <v>0</v>
      </c>
      <c r="F34" s="50"/>
      <c r="G34" s="30" t="s">
        <v>24</v>
      </c>
      <c r="H34" s="31"/>
      <c r="I34" s="31"/>
      <c r="J34" s="32">
        <f>Loans[[#This Row],[Projected 
Cost]]-Loans[[#This Row],[Actual 
Cost]]</f>
        <v>0</v>
      </c>
    </row>
    <row r="35" spans="1:10" ht="30" customHeight="1">
      <c r="B35" s="30" t="s">
        <v>28</v>
      </c>
      <c r="C35" s="31"/>
      <c r="D35" s="31"/>
      <c r="E35" s="32">
        <f>Transportation[[#This Row],[Projected 
Cost]]-Transportation[[#This Row],[Actual 
Cost]]</f>
        <v>0</v>
      </c>
      <c r="F35" s="50"/>
      <c r="G35" s="30" t="s">
        <v>17</v>
      </c>
      <c r="H35" s="31"/>
      <c r="I35" s="31"/>
      <c r="J35" s="32">
        <f>Loans[[#This Row],[Projected 
Cost]]-Loans[[#This Row],[Actual 
Cost]]</f>
        <v>0</v>
      </c>
    </row>
    <row r="36" spans="1:10" ht="30" customHeight="1">
      <c r="B36" s="30" t="s">
        <v>17</v>
      </c>
      <c r="C36" s="31"/>
      <c r="D36" s="31"/>
      <c r="E36" s="32">
        <f>Transportation[[#This Row],[Projected 
Cost]]-Transportation[[#This Row],[Actual 
Cost]]</f>
        <v>0</v>
      </c>
      <c r="F36" s="50"/>
      <c r="G36" s="54" t="s">
        <v>55</v>
      </c>
      <c r="H36" s="55"/>
      <c r="I36" s="55"/>
      <c r="J36" s="56">
        <f>SUBTOTAL(109,Loans[Difference])</f>
        <v>0</v>
      </c>
    </row>
    <row r="37" spans="1:10" ht="30" customHeight="1">
      <c r="B37" s="54" t="s">
        <v>55</v>
      </c>
      <c r="C37" s="57"/>
      <c r="D37" s="57"/>
      <c r="E37" s="58">
        <f>SUBTOTAL(109,Transportation[Difference])</f>
        <v>0</v>
      </c>
      <c r="F37" s="50"/>
      <c r="G37" s="46"/>
      <c r="H37" s="59"/>
      <c r="I37" s="59"/>
      <c r="J37" s="59"/>
    </row>
    <row r="38" spans="1:10" ht="37.950000000000003" customHeight="1">
      <c r="B38" s="60"/>
      <c r="C38" s="61"/>
      <c r="D38" s="61"/>
      <c r="E38" s="47"/>
      <c r="F38" s="50"/>
      <c r="G38" s="101"/>
      <c r="H38" s="101"/>
      <c r="I38" s="101"/>
      <c r="J38" s="101"/>
    </row>
    <row r="39" spans="1:10" ht="30" customHeight="1">
      <c r="B39" s="111" t="s">
        <v>25</v>
      </c>
      <c r="C39" s="112"/>
      <c r="D39" s="112"/>
      <c r="E39" s="112"/>
      <c r="F39" s="50"/>
      <c r="G39" s="111" t="s">
        <v>85</v>
      </c>
      <c r="H39" s="112"/>
      <c r="I39" s="112"/>
      <c r="J39" s="112"/>
    </row>
    <row r="40" spans="1:10" ht="48" customHeight="1">
      <c r="B40" s="51" t="s">
        <v>82</v>
      </c>
      <c r="C40" s="52" t="s">
        <v>81</v>
      </c>
      <c r="D40" s="52" t="s">
        <v>80</v>
      </c>
      <c r="E40" s="53" t="s">
        <v>3</v>
      </c>
      <c r="F40" s="50"/>
      <c r="G40" s="26" t="s">
        <v>82</v>
      </c>
      <c r="H40" s="23" t="s">
        <v>81</v>
      </c>
      <c r="I40" s="23" t="s">
        <v>80</v>
      </c>
      <c r="J40" s="24" t="s">
        <v>3</v>
      </c>
    </row>
    <row r="41" spans="1:10" ht="30" customHeight="1">
      <c r="B41" s="30" t="s">
        <v>31</v>
      </c>
      <c r="C41" s="31"/>
      <c r="D41" s="31"/>
      <c r="E41" s="32">
        <f>Insurance[[#This Row],[Projected 
Cost]]-Insurance[[#This Row],[Actual 
Cost]]</f>
        <v>0</v>
      </c>
      <c r="F41" s="50"/>
      <c r="G41" s="30" t="s">
        <v>29</v>
      </c>
      <c r="H41" s="31"/>
      <c r="I41" s="31"/>
      <c r="J41" s="32">
        <f>Taxes[[#This Row],[Projected 
Cost]]-Taxes[[#This Row],[Actual 
Cost]]</f>
        <v>0</v>
      </c>
    </row>
    <row r="42" spans="1:10" ht="30" customHeight="1">
      <c r="A42" s="4" t="s">
        <v>76</v>
      </c>
      <c r="B42" s="30" t="s">
        <v>33</v>
      </c>
      <c r="C42" s="31"/>
      <c r="D42" s="31"/>
      <c r="E42" s="32">
        <f>Insurance[[#This Row],[Projected 
Cost]]-Insurance[[#This Row],[Actual 
Cost]]</f>
        <v>0</v>
      </c>
      <c r="F42" s="50"/>
      <c r="G42" s="30" t="s">
        <v>30</v>
      </c>
      <c r="H42" s="31"/>
      <c r="I42" s="31"/>
      <c r="J42" s="32">
        <f>Taxes[[#This Row],[Projected 
Cost]]-Taxes[[#This Row],[Actual 
Cost]]</f>
        <v>0</v>
      </c>
    </row>
    <row r="43" spans="1:10" ht="30" customHeight="1">
      <c r="B43" s="30" t="s">
        <v>34</v>
      </c>
      <c r="C43" s="31"/>
      <c r="D43" s="31"/>
      <c r="E43" s="32">
        <f>Insurance[[#This Row],[Projected 
Cost]]-Insurance[[#This Row],[Actual 
Cost]]</f>
        <v>0</v>
      </c>
      <c r="F43" s="50"/>
      <c r="G43" s="30" t="s">
        <v>32</v>
      </c>
      <c r="H43" s="31"/>
      <c r="I43" s="31"/>
      <c r="J43" s="32">
        <f>Taxes[[#This Row],[Projected 
Cost]]-Taxes[[#This Row],[Actual 
Cost]]</f>
        <v>0</v>
      </c>
    </row>
    <row r="44" spans="1:10" ht="30" customHeight="1">
      <c r="B44" s="30" t="s">
        <v>17</v>
      </c>
      <c r="C44" s="31"/>
      <c r="D44" s="31"/>
      <c r="E44" s="32">
        <f>Insurance[[#This Row],[Projected 
Cost]]-Insurance[[#This Row],[Actual 
Cost]]</f>
        <v>0</v>
      </c>
      <c r="F44" s="50"/>
      <c r="G44" s="30" t="s">
        <v>17</v>
      </c>
      <c r="H44" s="31"/>
      <c r="I44" s="31"/>
      <c r="J44" s="32">
        <f>Taxes[[#This Row],[Projected 
Cost]]-Taxes[[#This Row],[Actual 
Cost]]</f>
        <v>0</v>
      </c>
    </row>
    <row r="45" spans="1:10" ht="30" customHeight="1">
      <c r="B45" s="54" t="s">
        <v>55</v>
      </c>
      <c r="C45" s="62"/>
      <c r="D45" s="62"/>
      <c r="E45" s="56">
        <f>SUBTOTAL(109,Insurance[Difference])</f>
        <v>0</v>
      </c>
      <c r="F45" s="50"/>
      <c r="G45" s="54" t="s">
        <v>55</v>
      </c>
      <c r="H45" s="55"/>
      <c r="I45" s="55"/>
      <c r="J45" s="56">
        <f>SUBTOTAL(109,Taxes[Difference])</f>
        <v>0</v>
      </c>
    </row>
    <row r="46" spans="1:10" ht="37.950000000000003" customHeight="1">
      <c r="B46" s="63"/>
      <c r="C46" s="64"/>
      <c r="D46" s="64"/>
      <c r="E46" s="65"/>
      <c r="F46" s="50"/>
      <c r="G46" s="101"/>
      <c r="H46" s="101"/>
      <c r="I46" s="101"/>
      <c r="J46" s="101"/>
    </row>
    <row r="47" spans="1:10" ht="30" customHeight="1">
      <c r="B47" s="111" t="s">
        <v>41</v>
      </c>
      <c r="C47" s="112"/>
      <c r="D47" s="112"/>
      <c r="E47" s="112"/>
      <c r="F47" s="50"/>
      <c r="G47" s="111" t="s">
        <v>87</v>
      </c>
      <c r="H47" s="112"/>
      <c r="I47" s="112"/>
      <c r="J47" s="112"/>
    </row>
    <row r="48" spans="1:10" ht="49.95" customHeight="1">
      <c r="B48" s="66" t="s">
        <v>82</v>
      </c>
      <c r="C48" s="23" t="s">
        <v>81</v>
      </c>
      <c r="D48" s="23" t="s">
        <v>80</v>
      </c>
      <c r="E48" s="24" t="s">
        <v>3</v>
      </c>
      <c r="F48" s="50"/>
      <c r="G48" s="26" t="s">
        <v>82</v>
      </c>
      <c r="H48" s="23" t="s">
        <v>81</v>
      </c>
      <c r="I48" s="23" t="s">
        <v>80</v>
      </c>
      <c r="J48" s="24" t="s">
        <v>3</v>
      </c>
    </row>
    <row r="49" spans="1:10" ht="30" customHeight="1">
      <c r="B49" s="30" t="s">
        <v>37</v>
      </c>
      <c r="C49" s="31"/>
      <c r="D49" s="31"/>
      <c r="E49" s="32">
        <f>Food[[#This Row],[Projected 
Cost]]-Food[[#This Row],[Actual 
Cost]]</f>
        <v>0</v>
      </c>
      <c r="F49" s="50"/>
      <c r="G49" s="67" t="s">
        <v>35</v>
      </c>
      <c r="H49" s="68"/>
      <c r="I49" s="68"/>
      <c r="J49" s="69">
        <f>Savings[[#This Row],[Projected 
Cost]]-Savings[[#This Row],[Actual 
Cost]]</f>
        <v>0</v>
      </c>
    </row>
    <row r="50" spans="1:10" ht="30" customHeight="1">
      <c r="B50" s="30" t="s">
        <v>38</v>
      </c>
      <c r="C50" s="31"/>
      <c r="D50" s="31"/>
      <c r="E50" s="32">
        <f>Food[[#This Row],[Projected 
Cost]]-Food[[#This Row],[Actual 
Cost]]</f>
        <v>0</v>
      </c>
      <c r="F50" s="50"/>
      <c r="G50" s="30" t="s">
        <v>36</v>
      </c>
      <c r="H50" s="31"/>
      <c r="I50" s="31"/>
      <c r="J50" s="32">
        <f>Savings[[#This Row],[Projected 
Cost]]-Savings[[#This Row],[Actual 
Cost]]</f>
        <v>0</v>
      </c>
    </row>
    <row r="51" spans="1:10" ht="30" customHeight="1">
      <c r="A51" s="4" t="s">
        <v>70</v>
      </c>
      <c r="B51" s="30" t="s">
        <v>17</v>
      </c>
      <c r="C51" s="31"/>
      <c r="D51" s="31"/>
      <c r="E51" s="32">
        <f>Food[[#This Row],[Projected 
Cost]]-Food[[#This Row],[Actual 
Cost]]</f>
        <v>0</v>
      </c>
      <c r="F51" s="50"/>
      <c r="G51" s="30" t="s">
        <v>17</v>
      </c>
      <c r="H51" s="31"/>
      <c r="I51" s="31"/>
      <c r="J51" s="32">
        <f>Savings[[#This Row],[Projected 
Cost]]-Savings[[#This Row],[Actual 
Cost]]</f>
        <v>0</v>
      </c>
    </row>
    <row r="52" spans="1:10" ht="30" customHeight="1">
      <c r="B52" s="39" t="s">
        <v>55</v>
      </c>
      <c r="C52" s="70"/>
      <c r="D52" s="70"/>
      <c r="E52" s="41">
        <f>SUBTOTAL(109,Food[Difference])</f>
        <v>0</v>
      </c>
      <c r="F52" s="50"/>
      <c r="G52" s="71" t="s">
        <v>55</v>
      </c>
      <c r="H52" s="72"/>
      <c r="I52" s="72"/>
      <c r="J52" s="73">
        <f>SUBTOTAL(109,Savings[Difference])</f>
        <v>0</v>
      </c>
    </row>
    <row r="53" spans="1:10" ht="37.950000000000003" customHeight="1">
      <c r="B53" s="74"/>
      <c r="C53" s="59"/>
      <c r="D53" s="59"/>
      <c r="E53" s="59"/>
      <c r="F53" s="50"/>
      <c r="G53" s="75"/>
      <c r="H53" s="76"/>
      <c r="I53" s="76"/>
      <c r="J53" s="76"/>
    </row>
    <row r="54" spans="1:10" ht="30" customHeight="1">
      <c r="B54" s="111" t="s">
        <v>86</v>
      </c>
      <c r="C54" s="112"/>
      <c r="D54" s="112"/>
      <c r="E54" s="112"/>
      <c r="F54" s="50"/>
      <c r="G54" s="111" t="s">
        <v>88</v>
      </c>
      <c r="H54" s="112"/>
      <c r="I54" s="112"/>
      <c r="J54" s="112"/>
    </row>
    <row r="55" spans="1:10" ht="48" customHeight="1">
      <c r="B55" s="77" t="s">
        <v>82</v>
      </c>
      <c r="C55" s="52" t="s">
        <v>81</v>
      </c>
      <c r="D55" s="52" t="s">
        <v>80</v>
      </c>
      <c r="E55" s="53" t="s">
        <v>3</v>
      </c>
      <c r="F55" s="50"/>
      <c r="G55" s="22" t="s">
        <v>82</v>
      </c>
      <c r="H55" s="23" t="s">
        <v>81</v>
      </c>
      <c r="I55" s="23" t="s">
        <v>80</v>
      </c>
      <c r="J55" s="24" t="s">
        <v>3</v>
      </c>
    </row>
    <row r="56" spans="1:10" ht="30" customHeight="1">
      <c r="B56" s="67" t="s">
        <v>41</v>
      </c>
      <c r="C56" s="68"/>
      <c r="D56" s="68"/>
      <c r="E56" s="69">
        <f>Pets[[#This Row],[Projected 
Cost]]-Pets[[#This Row],[Actual 
Cost]]</f>
        <v>0</v>
      </c>
      <c r="F56" s="50"/>
      <c r="G56" s="67" t="s">
        <v>39</v>
      </c>
      <c r="H56" s="68"/>
      <c r="I56" s="68"/>
      <c r="J56" s="69">
        <f>Gifts[[#This Row],[Projected 
Cost]]-Gifts[[#This Row],[Actual 
Cost]]</f>
        <v>0</v>
      </c>
    </row>
    <row r="57" spans="1:10" ht="30" customHeight="1">
      <c r="B57" s="30" t="s">
        <v>43</v>
      </c>
      <c r="C57" s="31"/>
      <c r="D57" s="31"/>
      <c r="E57" s="32">
        <f>Pets[[#This Row],[Projected 
Cost]]-Pets[[#This Row],[Actual 
Cost]]</f>
        <v>0</v>
      </c>
      <c r="F57" s="50"/>
      <c r="G57" s="30" t="s">
        <v>40</v>
      </c>
      <c r="H57" s="31"/>
      <c r="I57" s="31"/>
      <c r="J57" s="32">
        <f>Gifts[[#This Row],[Projected 
Cost]]-Gifts[[#This Row],[Actual 
Cost]]</f>
        <v>0</v>
      </c>
    </row>
    <row r="58" spans="1:10" ht="30" customHeight="1">
      <c r="B58" s="30" t="s">
        <v>44</v>
      </c>
      <c r="C58" s="31"/>
      <c r="D58" s="31"/>
      <c r="E58" s="32">
        <f>Pets[[#This Row],[Projected 
Cost]]-Pets[[#This Row],[Actual 
Cost]]</f>
        <v>0</v>
      </c>
      <c r="F58" s="50"/>
      <c r="G58" s="30" t="s">
        <v>42</v>
      </c>
      <c r="H58" s="31"/>
      <c r="I58" s="31"/>
      <c r="J58" s="32">
        <f>Gifts[[#This Row],[Projected 
Cost]]-Gifts[[#This Row],[Actual 
Cost]]</f>
        <v>0</v>
      </c>
    </row>
    <row r="59" spans="1:10" ht="30" customHeight="1">
      <c r="A59" s="4" t="s">
        <v>71</v>
      </c>
      <c r="B59" s="30" t="s">
        <v>45</v>
      </c>
      <c r="C59" s="31"/>
      <c r="D59" s="31"/>
      <c r="E59" s="32">
        <f>Pets[[#This Row],[Projected 
Cost]]-Pets[[#This Row],[Actual 
Cost]]</f>
        <v>0</v>
      </c>
      <c r="F59" s="50"/>
      <c r="G59" s="39" t="s">
        <v>55</v>
      </c>
      <c r="H59" s="70"/>
      <c r="I59" s="70"/>
      <c r="J59" s="41">
        <f>SUBTOTAL(109,Gifts[Difference])</f>
        <v>0</v>
      </c>
    </row>
    <row r="60" spans="1:10" ht="30" customHeight="1">
      <c r="B60" s="30" t="s">
        <v>17</v>
      </c>
      <c r="C60" s="31"/>
      <c r="D60" s="31"/>
      <c r="E60" s="32">
        <f>Pets[[#This Row],[Projected 
Cost]]-Pets[[#This Row],[Actual 
Cost]]</f>
        <v>0</v>
      </c>
      <c r="F60" s="50"/>
      <c r="G60" s="46"/>
      <c r="H60" s="61"/>
      <c r="I60" s="61"/>
      <c r="J60" s="47"/>
    </row>
    <row r="61" spans="1:10" ht="30" customHeight="1">
      <c r="B61" s="39" t="s">
        <v>55</v>
      </c>
      <c r="C61" s="78"/>
      <c r="D61" s="78"/>
      <c r="E61" s="79">
        <f>SUBTOTAL(109,Pets[Difference])</f>
        <v>0</v>
      </c>
      <c r="F61" s="50"/>
      <c r="G61" s="46"/>
      <c r="H61" s="61"/>
      <c r="I61" s="61"/>
      <c r="J61" s="47"/>
    </row>
    <row r="62" spans="1:10" ht="37.950000000000003" customHeight="1">
      <c r="B62" s="60"/>
      <c r="C62" s="80"/>
      <c r="D62" s="80"/>
      <c r="E62" s="80"/>
      <c r="F62" s="50"/>
      <c r="G62" s="81"/>
      <c r="H62" s="61"/>
      <c r="I62" s="61"/>
      <c r="J62" s="61"/>
    </row>
    <row r="63" spans="1:10" ht="30" customHeight="1">
      <c r="B63" s="114" t="s">
        <v>90</v>
      </c>
      <c r="C63" s="115"/>
      <c r="D63" s="115"/>
      <c r="E63" s="115"/>
      <c r="F63" s="50"/>
      <c r="G63" s="111" t="s">
        <v>89</v>
      </c>
      <c r="H63" s="112"/>
      <c r="I63" s="112"/>
      <c r="J63" s="112"/>
    </row>
    <row r="64" spans="1:10" ht="48" customHeight="1">
      <c r="B64" s="26" t="s">
        <v>82</v>
      </c>
      <c r="C64" s="23" t="s">
        <v>81</v>
      </c>
      <c r="D64" s="23" t="s">
        <v>80</v>
      </c>
      <c r="E64" s="24" t="s">
        <v>3</v>
      </c>
      <c r="F64" s="50"/>
      <c r="G64" s="82" t="s">
        <v>46</v>
      </c>
      <c r="H64" s="23" t="s">
        <v>81</v>
      </c>
      <c r="I64" s="23" t="s">
        <v>80</v>
      </c>
      <c r="J64" s="24" t="s">
        <v>3</v>
      </c>
    </row>
    <row r="65" spans="1:10" ht="30" customHeight="1">
      <c r="B65" s="67" t="s">
        <v>43</v>
      </c>
      <c r="C65" s="68"/>
      <c r="D65" s="68"/>
      <c r="E65" s="69">
        <f>PersonalCare[[#This Row],[Projected 
Cost]]-PersonalCare[[#This Row],[Actual 
Cost]]</f>
        <v>0</v>
      </c>
      <c r="F65" s="50"/>
      <c r="G65" s="67" t="s">
        <v>47</v>
      </c>
      <c r="H65" s="68"/>
      <c r="I65" s="68"/>
      <c r="J65" s="69">
        <f>Legal[[#This Row],[Projected 
Cost]]-Legal[[#This Row],[Actual 
Cost]]</f>
        <v>0</v>
      </c>
    </row>
    <row r="66" spans="1:10" ht="30" customHeight="1">
      <c r="B66" s="30" t="s">
        <v>50</v>
      </c>
      <c r="C66" s="31"/>
      <c r="D66" s="31"/>
      <c r="E66" s="32">
        <f>PersonalCare[[#This Row],[Projected 
Cost]]-PersonalCare[[#This Row],[Actual 
Cost]]</f>
        <v>0</v>
      </c>
      <c r="F66" s="50"/>
      <c r="G66" s="30" t="s">
        <v>48</v>
      </c>
      <c r="H66" s="31"/>
      <c r="I66" s="31"/>
      <c r="J66" s="32">
        <f>Legal[[#This Row],[Projected 
Cost]]-Legal[[#This Row],[Actual 
Cost]]</f>
        <v>0</v>
      </c>
    </row>
    <row r="67" spans="1:10" ht="30" customHeight="1">
      <c r="B67" s="30" t="s">
        <v>51</v>
      </c>
      <c r="C67" s="31"/>
      <c r="D67" s="31"/>
      <c r="E67" s="32">
        <f>PersonalCare[[#This Row],[Projected 
Cost]]-PersonalCare[[#This Row],[Actual 
Cost]]</f>
        <v>0</v>
      </c>
      <c r="F67" s="50"/>
      <c r="G67" s="30" t="s">
        <v>49</v>
      </c>
      <c r="H67" s="31"/>
      <c r="I67" s="31"/>
      <c r="J67" s="32">
        <f>Legal[[#This Row],[Projected 
Cost]]-Legal[[#This Row],[Actual 
Cost]]</f>
        <v>0</v>
      </c>
    </row>
    <row r="68" spans="1:10" ht="30" customHeight="1">
      <c r="B68" s="30" t="s">
        <v>52</v>
      </c>
      <c r="C68" s="31"/>
      <c r="D68" s="31"/>
      <c r="E68" s="32">
        <f>PersonalCare[[#This Row],[Projected 
Cost]]-PersonalCare[[#This Row],[Actual 
Cost]]</f>
        <v>0</v>
      </c>
      <c r="F68" s="50"/>
      <c r="G68" s="30" t="s">
        <v>17</v>
      </c>
      <c r="H68" s="31"/>
      <c r="I68" s="31"/>
      <c r="J68" s="32">
        <f>Legal[[#This Row],[Projected 
Cost]]-Legal[[#This Row],[Actual 
Cost]]</f>
        <v>0</v>
      </c>
    </row>
    <row r="69" spans="1:10" ht="30" customHeight="1">
      <c r="B69" s="30" t="s">
        <v>53</v>
      </c>
      <c r="C69" s="31"/>
      <c r="D69" s="31"/>
      <c r="E69" s="32">
        <f>PersonalCare[[#This Row],[Projected 
Cost]]-PersonalCare[[#This Row],[Actual 
Cost]]</f>
        <v>0</v>
      </c>
      <c r="F69" s="50"/>
      <c r="G69" s="39" t="s">
        <v>55</v>
      </c>
      <c r="H69" s="70"/>
      <c r="I69" s="70"/>
      <c r="J69" s="41">
        <f>SUBTOTAL(109,Legal[Difference])</f>
        <v>0</v>
      </c>
    </row>
    <row r="70" spans="1:10" ht="30" customHeight="1">
      <c r="B70" s="30" t="s">
        <v>54</v>
      </c>
      <c r="C70" s="31"/>
      <c r="D70" s="31"/>
      <c r="E70" s="32">
        <f>PersonalCare[[#This Row],[Projected 
Cost]]-PersonalCare[[#This Row],[Actual 
Cost]]</f>
        <v>0</v>
      </c>
      <c r="F70" s="50"/>
      <c r="G70" s="101"/>
      <c r="H70" s="101"/>
      <c r="I70" s="101"/>
      <c r="J70" s="101"/>
    </row>
    <row r="71" spans="1:10" ht="30" customHeight="1">
      <c r="B71" s="83" t="s">
        <v>17</v>
      </c>
      <c r="C71" s="84"/>
      <c r="D71" s="84"/>
      <c r="E71" s="85">
        <f>PersonalCare[[#This Row],[Projected 
Cost]]-PersonalCare[[#This Row],[Actual 
Cost]]</f>
        <v>0</v>
      </c>
      <c r="F71" s="50"/>
      <c r="G71" s="48"/>
      <c r="H71" s="48"/>
      <c r="I71" s="48"/>
      <c r="J71" s="48"/>
    </row>
    <row r="72" spans="1:10" ht="30" customHeight="1">
      <c r="B72" s="86" t="s">
        <v>55</v>
      </c>
      <c r="C72" s="87"/>
      <c r="D72" s="87"/>
      <c r="E72" s="88">
        <f>SUBTOTAL(109,PersonalCare[Difference])</f>
        <v>0</v>
      </c>
      <c r="F72" s="50"/>
      <c r="G72" s="48"/>
      <c r="H72" s="48"/>
      <c r="I72" s="48"/>
      <c r="J72" s="48"/>
    </row>
    <row r="73" spans="1:10" ht="30" customHeight="1">
      <c r="A73" s="4" t="s">
        <v>72</v>
      </c>
      <c r="B73" s="113"/>
      <c r="C73" s="113"/>
      <c r="D73" s="113"/>
      <c r="E73" s="113"/>
      <c r="F73" s="50"/>
      <c r="G73" s="102" t="s">
        <v>64</v>
      </c>
      <c r="H73" s="102"/>
      <c r="I73" s="102"/>
      <c r="J73" s="108">
        <v>0</v>
      </c>
    </row>
    <row r="74" spans="1:10" ht="30" customHeight="1">
      <c r="F74" s="50"/>
      <c r="G74" s="102"/>
      <c r="H74" s="102"/>
      <c r="I74" s="102"/>
      <c r="J74" s="108"/>
    </row>
    <row r="75" spans="1:10" ht="30" customHeight="1">
      <c r="F75" s="50"/>
      <c r="G75" s="103" t="s">
        <v>65</v>
      </c>
      <c r="H75" s="103"/>
      <c r="I75" s="103"/>
      <c r="J75" s="109">
        <v>0</v>
      </c>
    </row>
    <row r="76" spans="1:10" ht="30" customHeight="1">
      <c r="A76" s="4" t="s">
        <v>73</v>
      </c>
      <c r="F76" s="50"/>
      <c r="G76" s="103"/>
      <c r="H76" s="103"/>
      <c r="I76" s="103"/>
      <c r="J76" s="109"/>
    </row>
    <row r="77" spans="1:10" ht="25.05" customHeight="1">
      <c r="F77" s="50"/>
      <c r="G77" s="104" t="s">
        <v>66</v>
      </c>
      <c r="H77" s="104"/>
      <c r="I77" s="104"/>
      <c r="J77" s="110">
        <v>0</v>
      </c>
    </row>
    <row r="78" spans="1:10" ht="25.05" customHeight="1">
      <c r="F78" s="50"/>
      <c r="G78" s="104"/>
      <c r="H78" s="104"/>
      <c r="I78" s="104"/>
      <c r="J78" s="110"/>
    </row>
    <row r="79" spans="1:10" ht="25.05" customHeight="1">
      <c r="F79" s="50"/>
    </row>
    <row r="80" spans="1:10" ht="25.05" customHeight="1">
      <c r="F80" s="50"/>
    </row>
    <row r="81" spans="6:6" ht="25.05" customHeight="1">
      <c r="F81" s="50"/>
    </row>
  </sheetData>
  <mergeCells count="30">
    <mergeCell ref="B73:E73"/>
    <mergeCell ref="G70:J70"/>
    <mergeCell ref="G46:J46"/>
    <mergeCell ref="G77:I78"/>
    <mergeCell ref="J77:J78"/>
    <mergeCell ref="J73:J74"/>
    <mergeCell ref="J75:J76"/>
    <mergeCell ref="G75:I76"/>
    <mergeCell ref="B47:E47"/>
    <mergeCell ref="G47:J47"/>
    <mergeCell ref="B54:E54"/>
    <mergeCell ref="G54:J54"/>
    <mergeCell ref="B63:E63"/>
    <mergeCell ref="G63:J63"/>
    <mergeCell ref="B2:H2"/>
    <mergeCell ref="G38:J38"/>
    <mergeCell ref="G73:I74"/>
    <mergeCell ref="G26:J26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C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4." sqref="A9" xr:uid="{23FC07BB-1058-4403-A6BB-F2E3DAB6391D}"/>
    <dataValidation allowBlank="1" showInputMessage="1" showErrorMessage="1" prompt="Enter details in Housing table starting in cell at right and in Entertainment table starting in cell G14. Next instruction is in cell A27." sqref="A15" xr:uid="{DCC6E90E-6B90-466F-863D-46F7DA3C4296}"/>
    <dataValidation allowBlank="1" showInputMessage="1" showErrorMessage="1" prompt="Enter details in Transportation table starting in cell at right and in Loans table starting in cell G26. Next instruction is in cell A37." sqref="A30" xr:uid="{AFC8D67D-8805-4E04-8494-156CF7945383}"/>
    <dataValidation allowBlank="1" showInputMessage="1" showErrorMessage="1" prompt="Enter details in Insurance table starting in cell at right and in Taxes table starting in cell G35. Next instruction is in cell A44." sqref="A42" xr:uid="{34699D58-6783-4DA8-AD00-EB6D5B4F4886}"/>
    <dataValidation allowBlank="1" showInputMessage="1" showErrorMessage="1" prompt="Enter details in Food table starting in cell at right and in Savings table starting in cell G42. Next instruction is in cell A50." sqref="A51" xr:uid="{E10C94B7-CAAB-4591-99E4-5A50789CA061}"/>
    <dataValidation allowBlank="1" showInputMessage="1" showErrorMessage="1" prompt="Enter details in Pets table starting in cell at right and in Gifts table starting in cell G48. Next instruction is in cell A58." sqref="A59:A65" xr:uid="{2288A180-A788-4190-A6AF-985B4E7FF023}"/>
    <dataValidation allowBlank="1" showInputMessage="1" showErrorMessage="1" prompt="Enter details in Personal Care table starting in cell at right and in Legal table starting in cell G54. Next instruction is in cell A61." sqref="A73" xr:uid="{4D40684C-D56F-4273-B2CC-5C8947747B1A}"/>
    <dataValidation allowBlank="1" showInputMessage="1" showErrorMessage="1" prompt="Total Projected Cost is auto calculated in cell J61, Total Actual Cost in J63, and Total Difference in J65." sqref="A76" xr:uid="{7663E59F-1158-4833-8ADA-EE341AD75E0A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6:J24 E30:E36 J30:J35 J41:J44 E41:E44 E49:E51 J49:J51 J56:J58 J65:J68 J74 E65:E71 E60 E56:E59 J76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517F70-2992-44DE-95FD-5B6D81A222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ECAD3B-EAEA-4383-94BC-FD59E091E898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A4E1FEA6-248E-4BA3-B2AF-C03B3B10D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2020-10-16T05:02:30Z</dcterms:created>
  <dcterms:modified xsi:type="dcterms:W3CDTF">2021-02-12T17:51:33Z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SIP_Label_4e457133-3b7a-49cd-8482-f9c6b10bdda0_Enabled">
    <vt:lpwstr>true</vt:lpwstr>
  </property>
  <property fmtid="{D5CDD505-2E9C-101B-9397-08002B2CF9AE}" pid="4" name="MSIP_Label_4e457133-3b7a-49cd-8482-f9c6b10bdda0_SetDate">
    <vt:lpwstr>2021-02-11T22:27:06Z</vt:lpwstr>
  </property>
  <property fmtid="{D5CDD505-2E9C-101B-9397-08002B2CF9AE}" pid="5" name="MSIP_Label_4e457133-3b7a-49cd-8482-f9c6b10bdda0_Method">
    <vt:lpwstr>Standard</vt:lpwstr>
  </property>
  <property fmtid="{D5CDD505-2E9C-101B-9397-08002B2CF9AE}" pid="6" name="MSIP_Label_4e457133-3b7a-49cd-8482-f9c6b10bdda0_Name">
    <vt:lpwstr>4e457133-3b7a-49cd-8482-f9c6b10bdda0</vt:lpwstr>
  </property>
  <property fmtid="{D5CDD505-2E9C-101B-9397-08002B2CF9AE}" pid="7" name="MSIP_Label_4e457133-3b7a-49cd-8482-f9c6b10bdda0_SiteId">
    <vt:lpwstr>5ca06f8c-18e2-418a-b266-dffb227cfc46</vt:lpwstr>
  </property>
  <property fmtid="{D5CDD505-2E9C-101B-9397-08002B2CF9AE}" pid="8" name="MSIP_Label_4e457133-3b7a-49cd-8482-f9c6b10bdda0_ActionId">
    <vt:lpwstr>300d8474-a04e-448e-a23e-ae0546ed5770</vt:lpwstr>
  </property>
  <property fmtid="{D5CDD505-2E9C-101B-9397-08002B2CF9AE}" pid="9" name="MSIP_Label_4e457133-3b7a-49cd-8482-f9c6b10bdda0_ContentBits">
    <vt:lpwstr>0</vt:lpwstr>
  </property>
</Properties>
</file>